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Lawsen\Desktop\"/>
    </mc:Choice>
  </mc:AlternateContent>
  <xr:revisionPtr revIDLastSave="0" documentId="13_ncr:1_{A47A5CDB-6833-4D4A-879A-82E770439BBB}" xr6:coauthVersionLast="47" xr6:coauthVersionMax="47" xr10:uidLastSave="{00000000-0000-0000-0000-000000000000}"/>
  <bookViews>
    <workbookView xWindow="1905" yWindow="1905" windowWidth="14520" windowHeight="9930" xr2:uid="{00000000-000D-0000-FFFF-FFFF00000000}"/>
  </bookViews>
  <sheets>
    <sheet name="Term Sheet" sheetId="1" r:id="rId1"/>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3" i="1" l="1"/>
  <c r="B87" i="1"/>
  <c r="B21" i="1" l="1"/>
  <c r="B23" i="1" l="1"/>
  <c r="B22" i="1"/>
  <c r="B80" i="1"/>
  <c r="B75" i="1"/>
  <c r="B25" i="1" l="1"/>
  <c r="B63" i="1" l="1"/>
  <c r="B102" i="1" s="1"/>
  <c r="B30" i="1" l="1"/>
  <c r="B27" i="1"/>
  <c r="B43" i="1" l="1"/>
  <c r="B117" i="1" l="1"/>
  <c r="B32" i="1" l="1"/>
  <c r="B59" i="1"/>
  <c r="B90" i="1" s="1"/>
  <c r="B28" i="1"/>
  <c r="B71" i="1"/>
  <c r="B38" i="1" l="1"/>
  <c r="B96" i="1" s="1"/>
  <c r="B116" i="1"/>
  <c r="B64" i="1"/>
  <c r="B62" i="1" l="1"/>
  <c r="B67" i="1" s="1"/>
  <c r="B72" i="1" s="1"/>
  <c r="B73" i="1" s="1"/>
  <c r="B108" i="1" s="1"/>
</calcChain>
</file>

<file path=xl/sharedStrings.xml><?xml version="1.0" encoding="utf-8"?>
<sst xmlns="http://schemas.openxmlformats.org/spreadsheetml/2006/main" count="120" uniqueCount="95">
  <si>
    <r>
      <rPr>
        <b/>
        <sz val="10"/>
        <color theme="1"/>
        <rFont val="Arial"/>
        <family val="2"/>
      </rPr>
      <t>Email:</t>
    </r>
    <r>
      <rPr>
        <sz val="10"/>
        <color theme="1"/>
        <rFont val="Arial"/>
        <family val="2"/>
      </rPr>
      <t xml:space="preserve"> accounting@gap.cr</t>
    </r>
  </si>
  <si>
    <r>
      <t xml:space="preserve">Teléfono: </t>
    </r>
    <r>
      <rPr>
        <sz val="10"/>
        <color theme="1"/>
        <rFont val="Arial"/>
        <family val="2"/>
      </rPr>
      <t>8888-0003</t>
    </r>
  </si>
  <si>
    <r>
      <rPr>
        <b/>
        <sz val="10"/>
        <color rgb="FF000000"/>
        <rFont val="Arial"/>
        <family val="2"/>
      </rPr>
      <t>Moneda:</t>
    </r>
    <r>
      <rPr>
        <sz val="10"/>
        <color rgb="FF000000"/>
        <rFont val="Arial"/>
        <family val="2"/>
      </rPr>
      <t xml:space="preserve"> Dólares</t>
    </r>
  </si>
  <si>
    <t>A term sheet is a bullet list, prepared by the parties involved, enumerating some of the features as well as the terms and conditions of this loan agreement. The terms and conditions contained in this document are not binding to any of the parties, as they are subject to modification through further negotiations before the final agreement is prepared and signed. The purpose of the term sheet is for transparency with the banks, and used to draw up the final Spanish contract.</t>
  </si>
  <si>
    <t>Description</t>
  </si>
  <si>
    <t>Folio Real Number(s)</t>
  </si>
  <si>
    <t>Plano Number(s)</t>
  </si>
  <si>
    <t>Borrower</t>
  </si>
  <si>
    <t>Lender</t>
  </si>
  <si>
    <t>Registering Notary</t>
  </si>
  <si>
    <t>Type of Loan</t>
  </si>
  <si>
    <t>Loan Amount</t>
  </si>
  <si>
    <t>All amounts shown are in U.S. dollars</t>
  </si>
  <si>
    <t>Equity Loan</t>
  </si>
  <si>
    <t>Loan Term in Months</t>
  </si>
  <si>
    <t>Loan Start Date  / Contract Signed:</t>
  </si>
  <si>
    <t xml:space="preserve"> Monthly payments, starting on:</t>
  </si>
  <si>
    <t>Last Payment Due:</t>
  </si>
  <si>
    <t>Loan End Date:</t>
  </si>
  <si>
    <t>Interest Rate (p.a.)</t>
  </si>
  <si>
    <t>Monthly Payment</t>
  </si>
  <si>
    <t>Balloon payment at end of term of:</t>
  </si>
  <si>
    <t>Arrears Interest Rate (p.a.)</t>
  </si>
  <si>
    <t>month of interest deducted at closing:</t>
  </si>
  <si>
    <t>days of interest deducted at closing</t>
  </si>
  <si>
    <t>Consulting Fee Percentage</t>
  </si>
  <si>
    <t xml:space="preserve">Consulting Fee </t>
  </si>
  <si>
    <t>Current Mortgage Payable</t>
  </si>
  <si>
    <t>Page 1</t>
  </si>
  <si>
    <t>Last Modification:</t>
  </si>
  <si>
    <t>Borrower Initials:                 Lender Initials:</t>
  </si>
  <si>
    <t>Other terms and conditions</t>
  </si>
  <si>
    <t>· Property and corporate taxes must be up to date at all times.</t>
  </si>
  <si>
    <t xml:space="preserve">· In properties belonging to a company the borrower must present the meeting agenda approving the loan, in accordance with law No. 9392 BOARD OF DIRECTORS </t>
  </si>
  <si>
    <t>· The borrower will be responsible to provide a full status report of the property used for collateral on an annual basis. Including municipal taxes, maintenance fees and pictures demonstrating the property remains in prime condition. A site visit may be done to ensure the property is still within all covenants.</t>
  </si>
  <si>
    <t>Non-Circumvention</t>
  </si>
  <si>
    <t>Legal Fees and Taxes To Record:</t>
  </si>
  <si>
    <t>Municipal Taxes</t>
  </si>
  <si>
    <t>TOTAL LEGAL EXPENSES</t>
  </si>
  <si>
    <t>Other Fees</t>
  </si>
  <si>
    <t>Consulting Fee</t>
  </si>
  <si>
    <t>Prepaid interest</t>
  </si>
  <si>
    <t>Disbursement Fee (bank transfers, checks etc)</t>
  </si>
  <si>
    <t>TOTAL EXPENSES</t>
  </si>
  <si>
    <r>
      <t>Summary of Expenses</t>
    </r>
    <r>
      <rPr>
        <b/>
        <sz val="10"/>
        <color theme="1"/>
        <rFont val="Arial"/>
        <family val="2"/>
      </rPr>
      <t>:</t>
    </r>
  </si>
  <si>
    <t>Gross Loan Amount</t>
  </si>
  <si>
    <t>Expenses</t>
  </si>
  <si>
    <t>Net to Borrower</t>
  </si>
  <si>
    <t>I,</t>
  </si>
  <si>
    <t>authorize the disbursements listed on the following page.</t>
  </si>
  <si>
    <t>Signature and Date</t>
  </si>
  <si>
    <t>Page 2</t>
  </si>
  <si>
    <t>INSTRUCTIONS FOR DISBURSEMENT</t>
  </si>
  <si>
    <t>Transfer #1:</t>
  </si>
  <si>
    <t>Transfer #2:</t>
  </si>
  <si>
    <t>Transfer #3:</t>
  </si>
  <si>
    <t>Transfer #4:</t>
  </si>
  <si>
    <t>Lender's Bank Info for All Future Payments</t>
  </si>
  <si>
    <t xml:space="preserve"> - Lender will keep prepaid interest:</t>
  </si>
  <si>
    <t xml:space="preserve"> - Wire Transfer Fees</t>
  </si>
  <si>
    <t>The borrower is responsible to cover any fees related to completing the monthly payments.</t>
  </si>
  <si>
    <t>Page 3</t>
  </si>
  <si>
    <t>SAMPLE TERM SHEET - LOAN CODE AB-123456</t>
  </si>
  <si>
    <t>Description of Property</t>
  </si>
  <si>
    <t>Lot size, construction</t>
  </si>
  <si>
    <t>Characteristics</t>
  </si>
  <si>
    <t>AB-123456</t>
  </si>
  <si>
    <t>AB-987654-2000</t>
  </si>
  <si>
    <t>Borrower on Record</t>
  </si>
  <si>
    <t>Lender on Record</t>
  </si>
  <si>
    <t>Notary Public to register loan</t>
  </si>
  <si>
    <t>Other Legal Fees (details here)</t>
  </si>
  <si>
    <r>
      <rPr>
        <b/>
        <sz val="10"/>
        <color rgb="FF000000"/>
        <rFont val="Arial"/>
        <family val="2"/>
      </rPr>
      <t>Nombre:</t>
    </r>
    <r>
      <rPr>
        <sz val="10"/>
        <color rgb="FF000000"/>
        <rFont val="Arial"/>
        <family val="2"/>
      </rPr>
      <t xml:space="preserve"> Notary Public to register loan</t>
    </r>
  </si>
  <si>
    <t>Cédula de identidad:</t>
  </si>
  <si>
    <t>Email:</t>
  </si>
  <si>
    <t>Phone:</t>
  </si>
  <si>
    <t>IBAN:</t>
  </si>
  <si>
    <t>Moneda:</t>
  </si>
  <si>
    <t>BANCO:</t>
  </si>
  <si>
    <r>
      <rPr>
        <b/>
        <sz val="10"/>
        <color rgb="FF000000"/>
        <rFont val="Arial"/>
        <family val="2"/>
      </rPr>
      <t>Nombre:</t>
    </r>
    <r>
      <rPr>
        <sz val="10"/>
        <color rgb="FF000000"/>
        <rFont val="Arial"/>
        <family val="2"/>
      </rPr>
      <t xml:space="preserve"> Previous Lender (if applicable)</t>
    </r>
  </si>
  <si>
    <t>Cédula jurídica:</t>
  </si>
  <si>
    <r>
      <t xml:space="preserve">Nombre: </t>
    </r>
    <r>
      <rPr>
        <sz val="10"/>
        <color rgb="FF000000"/>
        <rFont val="Arial"/>
        <family val="2"/>
      </rPr>
      <t>Borrower on Record</t>
    </r>
  </si>
  <si>
    <t>All future interest and capital payments should be deposited to the following account for the lender, and the borrower must inform the lender via email at the email listed below, as well as to "payments@gap.cr". Please put the Loan Code ("AB-123456") in the subject line.</t>
  </si>
  <si>
    <t>The lender bank and contact information is the following:</t>
  </si>
  <si>
    <r>
      <rPr>
        <b/>
        <sz val="10"/>
        <color rgb="FF000000"/>
        <rFont val="Arial"/>
        <family val="2"/>
      </rPr>
      <t>Nombre:</t>
    </r>
    <r>
      <rPr>
        <sz val="10"/>
        <color rgb="FF000000"/>
        <rFont val="Arial"/>
        <family val="2"/>
      </rPr>
      <t xml:space="preserve"> Lender on Record</t>
    </r>
  </si>
  <si>
    <t>· The property must show insurance with licensed local insurance provider for full replacement cost. If the borrower fails to provide proof of insurance and renewal, the borrower accepts that the lender will renew the policy on behalf of the borrower, and charge the borrower for the cost incurred, plus an administrative charge.</t>
  </si>
  <si>
    <t>· All information on this document is to be approved by the attorney representing the lender; who is also responsible to verify that the transaction has been properly recorded in the Costa Rican National Registry.</t>
  </si>
  <si>
    <t>Because of this agreement, the Parties and attorneys involved in this transaction may learn from one another the names and telephone numbers of borrowers and lenders. The Parties and attorneys with this acknowledge, accept and agree that the identities of the contacts will be recognized by the other Party as exclusive and valuable contacts of GAP and will remain so. The parties to this agreement shall not, in any manner, solicit, engage or otherwise enter into any interaction with any source which has been introduced or made available to the other party at any time, without the express written permission of GAP. In case of circumvention, the Parties agree that they will pay a legal monetary penalty that is equal to the benefits GAP should have realized in such transactions.</t>
  </si>
  <si>
    <t>· Lender must be notified of any important changes that are made to the property, such as a substantial physical change or additional lien or mortgage, or if the property is sold.</t>
  </si>
  <si>
    <t>Interest Penalty in months</t>
  </si>
  <si>
    <t>Legal Fees Estimated</t>
  </si>
  <si>
    <r>
      <rPr>
        <b/>
        <sz val="10"/>
        <color rgb="FF000000"/>
        <rFont val="Arial"/>
        <family val="2"/>
      </rPr>
      <t>Nombre:</t>
    </r>
    <r>
      <rPr>
        <sz val="10"/>
        <color rgb="FF000000"/>
        <rFont val="Arial"/>
        <family val="2"/>
      </rPr>
      <t xml:space="preserve"> Gap Advisors Inc Limitada</t>
    </r>
  </si>
  <si>
    <r>
      <t xml:space="preserve">BANCO: </t>
    </r>
    <r>
      <rPr>
        <sz val="10"/>
        <color rgb="FF000000"/>
        <rFont val="Arial"/>
        <family val="2"/>
      </rPr>
      <t>Scotiabank</t>
    </r>
  </si>
  <si>
    <r>
      <rPr>
        <b/>
        <sz val="10"/>
        <color rgb="FF000000"/>
        <rFont val="Arial"/>
        <family val="2"/>
      </rPr>
      <t>IBAN:</t>
    </r>
    <r>
      <rPr>
        <sz val="10"/>
        <color rgb="FF000000"/>
        <rFont val="Arial"/>
        <family val="2"/>
      </rPr>
      <t xml:space="preserve"> CR70012300130015763019</t>
    </r>
  </si>
  <si>
    <r>
      <rPr>
        <b/>
        <sz val="10"/>
        <color rgb="FF000000"/>
        <rFont val="Arial"/>
        <family val="2"/>
      </rPr>
      <t>Cédula jurídica:</t>
    </r>
    <r>
      <rPr>
        <sz val="10"/>
        <color rgb="FF000000"/>
        <rFont val="Arial"/>
        <family val="2"/>
      </rPr>
      <t xml:space="preserve"> 3-102-864117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</si>
</sst>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quot;$&quot;#,##0.00_);[Red]\(&quot;$&quot;#,##0.00\)"/>
    <numFmt numFmtId="166" formatCode="0.0%"/>
    <numFmt numFmtId="167" formatCode="[$-409]d\-mmm\-yyyy;@"/>
  </numFmts>
  <fonts count="20" x14ac:knownFonts="1">
    <font>
      <sz val="11"/>
      <color theme="1"/>
      <name val="Calibri"/>
      <family val="2"/>
      <scheme val="minor"/>
    </font>
    <font>
      <b/>
      <sz val="10"/>
      <color theme="1"/>
      <name val="Arial"/>
      <family val="2"/>
    </font>
    <font>
      <sz val="10"/>
      <color theme="1"/>
      <name val="Arial"/>
      <family val="2"/>
    </font>
    <font>
      <sz val="10"/>
      <color rgb="FF000000"/>
      <name val="Arial"/>
      <family val="2"/>
    </font>
    <font>
      <b/>
      <u/>
      <sz val="10"/>
      <color theme="1"/>
      <name val="Arial"/>
      <family val="2"/>
    </font>
    <font>
      <b/>
      <sz val="10"/>
      <color rgb="FF000000"/>
      <name val="Arial"/>
      <family val="2"/>
    </font>
    <font>
      <b/>
      <sz val="10"/>
      <color rgb="FFFF0000"/>
      <name val="Arial"/>
      <family val="2"/>
    </font>
    <font>
      <b/>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b/>
      <u/>
      <sz val="12"/>
      <color theme="1"/>
      <name val="Calibri"/>
      <family val="2"/>
      <scheme val="minor"/>
    </font>
    <font>
      <b/>
      <i/>
      <sz val="11"/>
      <color theme="1"/>
      <name val="Calibri"/>
      <family val="2"/>
      <scheme val="minor"/>
    </font>
    <font>
      <b/>
      <sz val="10"/>
      <color theme="2"/>
      <name val="Arial"/>
      <family val="2"/>
    </font>
    <font>
      <sz val="8"/>
      <color theme="1"/>
      <name val="Arial"/>
      <family val="2"/>
    </font>
    <font>
      <b/>
      <sz val="11"/>
      <color rgb="FF000000"/>
      <name val="Calibri"/>
      <family val="2"/>
      <scheme val="minor"/>
    </font>
    <font>
      <sz val="10"/>
      <color rgb="FF000000"/>
      <name val="Calibri"/>
      <family val="2"/>
      <scheme val="minor"/>
    </font>
    <font>
      <b/>
      <u/>
      <sz val="10"/>
      <color rgb="FF000000"/>
      <name val="Arial"/>
      <family val="2"/>
    </font>
    <font>
      <sz val="6"/>
      <color theme="1"/>
      <name val="Arial"/>
      <family val="2"/>
    </font>
    <font>
      <sz val="6"/>
      <color rgb="FF000000"/>
      <name val="Arial"/>
      <family val="2"/>
    </font>
  </fonts>
  <fills count="5">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s>
  <borders count="12">
    <border>
      <left/>
      <right/>
      <top/>
      <bottom/>
      <diagonal/>
    </border>
    <border>
      <left style="medium">
        <color rgb="FFCCCCCC"/>
      </left>
      <right style="thick">
        <color rgb="FFFF0000"/>
      </right>
      <top style="medium">
        <color rgb="FFCCCCCC"/>
      </top>
      <bottom style="thick">
        <color rgb="FFFF0000"/>
      </bottom>
      <diagonal/>
    </border>
    <border>
      <left style="thick">
        <color rgb="FFFF0000"/>
      </left>
      <right style="thick">
        <color rgb="FFFF0000"/>
      </right>
      <top style="thick">
        <color rgb="FFFF0000"/>
      </top>
      <bottom style="thick">
        <color rgb="FFFF0000"/>
      </bottom>
      <diagonal/>
    </border>
    <border>
      <left/>
      <right style="thick">
        <color rgb="FFFF0000"/>
      </right>
      <top/>
      <bottom/>
      <diagonal/>
    </border>
    <border>
      <left/>
      <right/>
      <top style="thick">
        <color rgb="FFFF0000"/>
      </top>
      <bottom/>
      <diagonal/>
    </border>
    <border>
      <left/>
      <right/>
      <top/>
      <bottom style="thick">
        <color rgb="FFFF0000"/>
      </bottom>
      <diagonal/>
    </border>
    <border>
      <left/>
      <right/>
      <top style="medium">
        <color rgb="FFCCCCCC"/>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bottom style="medium">
        <color rgb="FF000000"/>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67">
    <xf numFmtId="0" fontId="0" fillId="0" borderId="0" xfId="0"/>
    <xf numFmtId="0" fontId="3" fillId="0" borderId="2" xfId="0" applyFont="1" applyBorder="1" applyAlignment="1">
      <alignment wrapText="1"/>
    </xf>
    <xf numFmtId="0" fontId="3" fillId="2" borderId="0" xfId="0" applyFont="1" applyFill="1" applyAlignment="1">
      <alignment vertical="center"/>
    </xf>
    <xf numFmtId="0" fontId="2" fillId="0" borderId="0" xfId="0" applyFont="1" applyAlignment="1">
      <alignment vertical="center"/>
    </xf>
    <xf numFmtId="0" fontId="4" fillId="0" borderId="3" xfId="0" applyFont="1" applyBorder="1" applyAlignment="1">
      <alignment vertical="center" wrapText="1"/>
    </xf>
    <xf numFmtId="0" fontId="5" fillId="2" borderId="0" xfId="0" applyFont="1" applyFill="1" applyAlignment="1">
      <alignment vertical="center"/>
    </xf>
    <xf numFmtId="0" fontId="0" fillId="0" borderId="0" xfId="0"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165" fontId="5" fillId="3" borderId="0" xfId="0" applyNumberFormat="1" applyFont="1" applyFill="1" applyAlignment="1">
      <alignment horizontal="right" vertical="center" wrapText="1"/>
    </xf>
    <xf numFmtId="0" fontId="1" fillId="0" borderId="0" xfId="0" applyFont="1" applyAlignment="1">
      <alignment vertical="center" wrapText="1"/>
    </xf>
    <xf numFmtId="0" fontId="3" fillId="0" borderId="0" xfId="0" applyFont="1" applyAlignment="1">
      <alignment horizontal="right" vertical="center"/>
    </xf>
    <xf numFmtId="165" fontId="1" fillId="3" borderId="0" xfId="0" applyNumberFormat="1" applyFont="1" applyFill="1" applyAlignment="1">
      <alignment horizontal="right" vertical="center" wrapText="1"/>
    </xf>
    <xf numFmtId="165" fontId="6" fillId="3" borderId="0" xfId="0" applyNumberFormat="1" applyFont="1" applyFill="1" applyAlignment="1">
      <alignment horizontal="right" vertical="center" wrapText="1"/>
    </xf>
    <xf numFmtId="0" fontId="5" fillId="2" borderId="0" xfId="0" applyFont="1" applyFill="1" applyAlignment="1">
      <alignment vertical="center" wrapText="1"/>
    </xf>
    <xf numFmtId="165" fontId="3" fillId="0" borderId="2" xfId="0" applyNumberFormat="1" applyFont="1" applyBorder="1" applyAlignment="1">
      <alignment horizontal="right" vertical="center" wrapText="1"/>
    </xf>
    <xf numFmtId="0" fontId="3" fillId="0" borderId="1" xfId="0" applyFont="1" applyBorder="1" applyAlignment="1">
      <alignment horizontal="right" vertical="center" wrapText="1"/>
    </xf>
    <xf numFmtId="0" fontId="2" fillId="0" borderId="5" xfId="0" applyFont="1" applyBorder="1" applyAlignment="1">
      <alignment horizontal="left" vertical="center" wrapText="1"/>
    </xf>
    <xf numFmtId="165" fontId="1" fillId="0" borderId="0" xfId="0" applyNumberFormat="1" applyFont="1" applyAlignment="1">
      <alignment horizontal="left" vertical="center" wrapText="1"/>
    </xf>
    <xf numFmtId="0" fontId="2" fillId="0" borderId="0" xfId="0" applyFont="1" applyAlignment="1">
      <alignment horizontal="left" vertical="top" wrapText="1"/>
    </xf>
    <xf numFmtId="0" fontId="7" fillId="0" borderId="0" xfId="0" applyFont="1" applyAlignment="1">
      <alignment horizontal="right" vertical="center"/>
    </xf>
    <xf numFmtId="166" fontId="3" fillId="0" borderId="2" xfId="0" applyNumberFormat="1" applyFont="1" applyBorder="1" applyAlignment="1">
      <alignment horizontal="right" vertical="center" wrapText="1"/>
    </xf>
    <xf numFmtId="0" fontId="9" fillId="0" borderId="0" xfId="0" applyFont="1" applyAlignment="1">
      <alignment horizontal="right" vertical="center"/>
    </xf>
    <xf numFmtId="22" fontId="2" fillId="0" borderId="0" xfId="0" applyNumberFormat="1" applyFont="1" applyAlignment="1">
      <alignment horizontal="left" vertical="center" wrapText="1"/>
    </xf>
    <xf numFmtId="164" fontId="2" fillId="0" borderId="4" xfId="0" applyNumberFormat="1" applyFont="1" applyBorder="1" applyAlignment="1">
      <alignment vertical="center" wrapText="1"/>
    </xf>
    <xf numFmtId="165" fontId="3" fillId="0" borderId="0" xfId="0" applyNumberFormat="1" applyFont="1" applyAlignment="1">
      <alignment horizontal="right" vertical="center" wrapText="1"/>
    </xf>
    <xf numFmtId="9" fontId="3" fillId="0" borderId="0" xfId="0" applyNumberFormat="1" applyFont="1" applyAlignment="1">
      <alignment horizontal="right" vertical="center" wrapText="1"/>
    </xf>
    <xf numFmtId="0" fontId="3" fillId="0" borderId="1" xfId="0" applyFont="1" applyBorder="1" applyAlignment="1">
      <alignment horizontal="left" wrapText="1"/>
    </xf>
    <xf numFmtId="167" fontId="8" fillId="0" borderId="4" xfId="0" applyNumberFormat="1" applyFont="1" applyBorder="1" applyAlignment="1">
      <alignment horizontal="left" vertical="center"/>
    </xf>
    <xf numFmtId="167" fontId="8" fillId="0" borderId="0" xfId="0" applyNumberFormat="1" applyFont="1" applyAlignment="1">
      <alignment horizontal="left" vertical="center"/>
    </xf>
    <xf numFmtId="167" fontId="8" fillId="0" borderId="5" xfId="0" applyNumberFormat="1" applyFont="1" applyBorder="1" applyAlignment="1">
      <alignment horizontal="left" vertical="center"/>
    </xf>
    <xf numFmtId="165" fontId="6" fillId="0" borderId="0" xfId="0" applyNumberFormat="1" applyFont="1" applyAlignment="1">
      <alignment horizontal="right" vertical="center" wrapText="1"/>
    </xf>
    <xf numFmtId="167" fontId="11" fillId="0" borderId="0" xfId="0" applyNumberFormat="1" applyFont="1" applyAlignment="1">
      <alignment horizontal="left" vertical="center"/>
    </xf>
    <xf numFmtId="0" fontId="12" fillId="0" borderId="0" xfId="0" applyFont="1" applyAlignment="1">
      <alignment horizontal="left" vertical="center"/>
    </xf>
    <xf numFmtId="165" fontId="5" fillId="4" borderId="0" xfId="0" applyNumberFormat="1" applyFont="1" applyFill="1" applyAlignment="1">
      <alignment horizontal="right" vertical="center" wrapText="1"/>
    </xf>
    <xf numFmtId="165" fontId="13" fillId="0" borderId="0" xfId="0" applyNumberFormat="1" applyFont="1" applyAlignment="1">
      <alignment horizontal="right" vertical="center" wrapText="1"/>
    </xf>
    <xf numFmtId="166" fontId="5" fillId="3" borderId="4" xfId="0" applyNumberFormat="1" applyFont="1" applyFill="1" applyBorder="1" applyAlignment="1">
      <alignment horizontal="right" vertical="center" wrapText="1"/>
    </xf>
    <xf numFmtId="0" fontId="8" fillId="0" borderId="0" xfId="0" applyFont="1" applyAlignment="1">
      <alignment horizontal="center" vertical="center"/>
    </xf>
    <xf numFmtId="0" fontId="4"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horizontal="center" vertical="center"/>
    </xf>
    <xf numFmtId="22" fontId="3" fillId="0" borderId="0" xfId="0" applyNumberFormat="1" applyFont="1" applyAlignment="1">
      <alignment horizontal="left" vertical="center" wrapText="1"/>
    </xf>
    <xf numFmtId="0" fontId="3" fillId="2" borderId="0" xfId="0" applyFont="1" applyFill="1" applyAlignment="1">
      <alignment horizontal="left" vertical="center" wrapText="1"/>
    </xf>
    <xf numFmtId="0" fontId="3" fillId="0" borderId="7"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165" fontId="5" fillId="3" borderId="0" xfId="0" applyNumberFormat="1" applyFont="1" applyFill="1" applyAlignment="1">
      <alignment horizontal="left" vertical="center" wrapText="1"/>
    </xf>
    <xf numFmtId="0" fontId="3" fillId="2" borderId="0" xfId="0" applyFont="1" applyFill="1" applyAlignment="1">
      <alignment vertical="center" wrapText="1"/>
    </xf>
    <xf numFmtId="0" fontId="2" fillId="0" borderId="0" xfId="0" applyFont="1" applyAlignment="1">
      <alignment horizontal="right" vertical="center" wrapText="1"/>
    </xf>
    <xf numFmtId="165" fontId="1" fillId="3" borderId="0" xfId="0" applyNumberFormat="1" applyFont="1" applyFill="1" applyAlignment="1">
      <alignment vertical="center" wrapText="1"/>
    </xf>
    <xf numFmtId="0" fontId="2" fillId="0" borderId="10" xfId="0" applyFont="1" applyBorder="1" applyAlignment="1">
      <alignment vertical="center" wrapText="1"/>
    </xf>
    <xf numFmtId="0" fontId="1" fillId="0" borderId="0" xfId="0" applyFont="1" applyAlignment="1">
      <alignment vertical="center"/>
    </xf>
    <xf numFmtId="0" fontId="1" fillId="2" borderId="0" xfId="0" applyFont="1" applyFill="1" applyAlignment="1">
      <alignment vertical="center" wrapText="1"/>
    </xf>
    <xf numFmtId="0" fontId="17" fillId="0" borderId="0" xfId="0" applyFont="1" applyAlignment="1">
      <alignment vertical="center" wrapText="1"/>
    </xf>
    <xf numFmtId="166" fontId="3" fillId="0" borderId="1" xfId="0" applyNumberFormat="1" applyFont="1" applyBorder="1" applyAlignment="1">
      <alignment horizontal="right" vertical="center" wrapText="1"/>
    </xf>
    <xf numFmtId="0" fontId="3" fillId="0" borderId="11" xfId="0" applyFont="1" applyBorder="1" applyAlignment="1">
      <alignment horizontal="right" vertical="center" wrapText="1"/>
    </xf>
    <xf numFmtId="0" fontId="3" fillId="2" borderId="0" xfId="0" applyFont="1" applyFill="1" applyAlignment="1">
      <alignment horizontal="left" vertical="center" wrapText="1"/>
    </xf>
    <xf numFmtId="0" fontId="1" fillId="0" borderId="0" xfId="0" applyFont="1" applyAlignment="1">
      <alignment horizontal="center" vertical="center" wrapText="1"/>
    </xf>
    <xf numFmtId="0" fontId="14" fillId="0" borderId="0" xfId="0" applyFont="1" applyAlignment="1">
      <alignment horizontal="justify" vertical="top" wrapText="1"/>
    </xf>
    <xf numFmtId="0" fontId="2" fillId="0" borderId="0" xfId="0" applyFont="1" applyAlignment="1">
      <alignment horizontal="center" vertical="top" wrapText="1"/>
    </xf>
    <xf numFmtId="0" fontId="2" fillId="0" borderId="0" xfId="0" applyFont="1" applyAlignment="1">
      <alignment horizontal="justify" vertical="top" wrapText="1"/>
    </xf>
    <xf numFmtId="0" fontId="19" fillId="2" borderId="0" xfId="0" applyFont="1" applyFill="1" applyAlignment="1">
      <alignment horizontal="justify" vertical="top" wrapText="1"/>
    </xf>
    <xf numFmtId="0" fontId="18" fillId="0" borderId="0" xfId="0" applyFont="1" applyAlignment="1">
      <alignment horizontal="justify" vertical="center"/>
    </xf>
    <xf numFmtId="0" fontId="19" fillId="2" borderId="0" xfId="0" applyFont="1" applyFill="1" applyAlignment="1">
      <alignment horizontal="justify" vertical="center" wrapText="1"/>
    </xf>
    <xf numFmtId="0" fontId="19" fillId="2" borderId="0" xfId="0" applyFont="1" applyFill="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0"/>
  <sheetViews>
    <sheetView showGridLines="0" tabSelected="1" view="pageLayout" topLeftCell="A94" zoomScaleNormal="130" zoomScaleSheetLayoutView="150" workbookViewId="0">
      <selection activeCell="B97" sqref="B97"/>
    </sheetView>
  </sheetViews>
  <sheetFormatPr defaultColWidth="8.85546875" defaultRowHeight="15" x14ac:dyDescent="0.25"/>
  <cols>
    <col min="1" max="1" width="39.140625" style="6" customWidth="1"/>
    <col min="2" max="2" width="45.140625" style="6" customWidth="1"/>
    <col min="3" max="16384" width="8.85546875" style="6"/>
  </cols>
  <sheetData>
    <row r="1" spans="1:2" ht="16.5" customHeight="1" x14ac:dyDescent="0.25">
      <c r="A1" s="59" t="s">
        <v>62</v>
      </c>
      <c r="B1" s="59"/>
    </row>
    <row r="2" spans="1:2" ht="51.95" customHeight="1" x14ac:dyDescent="0.25">
      <c r="A2" s="60" t="s">
        <v>3</v>
      </c>
      <c r="B2" s="60"/>
    </row>
    <row r="3" spans="1:2" ht="15.95" customHeight="1" thickBot="1" x14ac:dyDescent="0.3">
      <c r="A3" s="21"/>
      <c r="B3" s="21"/>
    </row>
    <row r="4" spans="1:2" ht="15.75" customHeight="1" thickTop="1" x14ac:dyDescent="0.2">
      <c r="A4" s="9" t="s">
        <v>4</v>
      </c>
      <c r="B4" s="45" t="s">
        <v>63</v>
      </c>
    </row>
    <row r="5" spans="1:2" ht="15.75" customHeight="1" x14ac:dyDescent="0.2">
      <c r="A5" s="9"/>
      <c r="B5" s="46" t="s">
        <v>64</v>
      </c>
    </row>
    <row r="6" spans="1:2" ht="15.75" customHeight="1" thickBot="1" x14ac:dyDescent="0.25">
      <c r="A6" s="9"/>
      <c r="B6" s="47" t="s">
        <v>65</v>
      </c>
    </row>
    <row r="7" spans="1:2" ht="15.75" customHeight="1" thickTop="1" thickBot="1" x14ac:dyDescent="0.25">
      <c r="A7" s="9" t="s">
        <v>5</v>
      </c>
      <c r="B7" s="29" t="s">
        <v>66</v>
      </c>
    </row>
    <row r="8" spans="1:2" ht="15.75" customHeight="1" thickTop="1" thickBot="1" x14ac:dyDescent="0.25">
      <c r="A8" s="7" t="s">
        <v>6</v>
      </c>
      <c r="B8" s="1" t="s">
        <v>67</v>
      </c>
    </row>
    <row r="9" spans="1:2" ht="8.25" customHeight="1" thickTop="1" x14ac:dyDescent="0.25">
      <c r="A9" s="7"/>
      <c r="B9" s="7"/>
    </row>
    <row r="10" spans="1:2" ht="15" customHeight="1" x14ac:dyDescent="0.25">
      <c r="A10" s="8" t="s">
        <v>7</v>
      </c>
      <c r="B10" s="48" t="s">
        <v>68</v>
      </c>
    </row>
    <row r="11" spans="1:2" ht="7.5" customHeight="1" x14ac:dyDescent="0.25">
      <c r="A11" s="7"/>
      <c r="B11" s="7"/>
    </row>
    <row r="12" spans="1:2" ht="32.1" customHeight="1" x14ac:dyDescent="0.25">
      <c r="A12" s="8" t="s">
        <v>8</v>
      </c>
      <c r="B12" s="48" t="s">
        <v>69</v>
      </c>
    </row>
    <row r="13" spans="1:2" ht="8.25" customHeight="1" x14ac:dyDescent="0.25">
      <c r="A13" s="7"/>
      <c r="B13" s="7"/>
    </row>
    <row r="14" spans="1:2" ht="15" customHeight="1" x14ac:dyDescent="0.25">
      <c r="A14" s="8" t="s">
        <v>9</v>
      </c>
      <c r="B14" s="48" t="s">
        <v>70</v>
      </c>
    </row>
    <row r="15" spans="1:2" ht="8.25" customHeight="1" x14ac:dyDescent="0.25">
      <c r="A15" s="7"/>
      <c r="B15" s="7"/>
    </row>
    <row r="16" spans="1:2" ht="15.75" customHeight="1" thickBot="1" x14ac:dyDescent="0.3">
      <c r="A16" s="8" t="s">
        <v>10</v>
      </c>
      <c r="B16" s="11" t="s">
        <v>13</v>
      </c>
    </row>
    <row r="17" spans="1:2" ht="15.75" customHeight="1" thickTop="1" thickBot="1" x14ac:dyDescent="0.3">
      <c r="A17" s="4" t="s">
        <v>11</v>
      </c>
      <c r="B17" s="17">
        <v>100000</v>
      </c>
    </row>
    <row r="18" spans="1:2" ht="15.75" customHeight="1" thickTop="1" thickBot="1" x14ac:dyDescent="0.3">
      <c r="A18" s="7"/>
      <c r="B18" s="10" t="s">
        <v>12</v>
      </c>
    </row>
    <row r="19" spans="1:2" ht="15.75" customHeight="1" thickTop="1" thickBot="1" x14ac:dyDescent="0.3">
      <c r="A19" s="4" t="s">
        <v>14</v>
      </c>
      <c r="B19" s="18">
        <v>24</v>
      </c>
    </row>
    <row r="20" spans="1:2" ht="15.75" customHeight="1" thickTop="1" x14ac:dyDescent="0.25">
      <c r="A20" s="24" t="s">
        <v>15</v>
      </c>
      <c r="B20" s="30">
        <v>44927</v>
      </c>
    </row>
    <row r="21" spans="1:2" ht="15.75" customHeight="1" x14ac:dyDescent="0.25">
      <c r="A21" s="24" t="s">
        <v>16</v>
      </c>
      <c r="B21" s="34">
        <f>EDATE(B20,1)</f>
        <v>44958</v>
      </c>
    </row>
    <row r="22" spans="1:2" ht="15.75" customHeight="1" x14ac:dyDescent="0.25">
      <c r="A22" s="24" t="s">
        <v>17</v>
      </c>
      <c r="B22" s="31">
        <f>EDATE(B21,B19-2)</f>
        <v>45627</v>
      </c>
    </row>
    <row r="23" spans="1:2" ht="15.75" customHeight="1" thickBot="1" x14ac:dyDescent="0.3">
      <c r="A23" s="24" t="s">
        <v>18</v>
      </c>
      <c r="B23" s="32">
        <f>EDATE(B21,B19-1)</f>
        <v>45658</v>
      </c>
    </row>
    <row r="24" spans="1:2" ht="16.5" thickTop="1" thickBot="1" x14ac:dyDescent="0.3">
      <c r="A24" s="4" t="s">
        <v>19</v>
      </c>
      <c r="B24" s="23">
        <v>0.14000000000000001</v>
      </c>
    </row>
    <row r="25" spans="1:2" ht="15.75" thickTop="1" x14ac:dyDescent="0.25">
      <c r="A25" s="8" t="s">
        <v>22</v>
      </c>
      <c r="B25" s="38">
        <f>B24*1.3</f>
        <v>0.18200000000000002</v>
      </c>
    </row>
    <row r="26" spans="1:2" x14ac:dyDescent="0.25">
      <c r="A26" s="35"/>
    </row>
    <row r="27" spans="1:2" ht="15.75" customHeight="1" x14ac:dyDescent="0.25">
      <c r="A27" s="8" t="s">
        <v>20</v>
      </c>
      <c r="B27" s="11">
        <f>B17*B24/12</f>
        <v>1166.6666666666667</v>
      </c>
    </row>
    <row r="28" spans="1:2" x14ac:dyDescent="0.25">
      <c r="A28" s="3" t="s">
        <v>21</v>
      </c>
      <c r="B28" s="11">
        <f>B17</f>
        <v>100000</v>
      </c>
    </row>
    <row r="29" spans="1:2" x14ac:dyDescent="0.25">
      <c r="A29" s="6">
        <v>1</v>
      </c>
      <c r="B29" s="7" t="s">
        <v>23</v>
      </c>
    </row>
    <row r="30" spans="1:2" x14ac:dyDescent="0.25">
      <c r="A30" s="7"/>
      <c r="B30" s="11">
        <f>B17*B24/12*A29</f>
        <v>1166.6666666666667</v>
      </c>
    </row>
    <row r="31" spans="1:2" x14ac:dyDescent="0.25">
      <c r="A31">
        <v>0</v>
      </c>
      <c r="B31" s="6" t="s">
        <v>24</v>
      </c>
    </row>
    <row r="32" spans="1:2" x14ac:dyDescent="0.25">
      <c r="A32" s="7"/>
      <c r="B32" s="11">
        <f>B17*B24/365*A31</f>
        <v>0</v>
      </c>
    </row>
    <row r="33" spans="1:2" ht="15" customHeight="1" thickBot="1" x14ac:dyDescent="0.3"/>
    <row r="34" spans="1:2" ht="10.5" customHeight="1" thickBot="1" x14ac:dyDescent="0.3">
      <c r="A34" s="8" t="s">
        <v>89</v>
      </c>
      <c r="B34" s="57">
        <v>0</v>
      </c>
    </row>
    <row r="35" spans="1:2" ht="15" customHeight="1" thickBot="1" x14ac:dyDescent="0.3">
      <c r="A35" s="3"/>
      <c r="B35" s="19"/>
    </row>
    <row r="36" spans="1:2" ht="15.75" customHeight="1" thickTop="1" thickBot="1" x14ac:dyDescent="0.3">
      <c r="A36" s="4" t="s">
        <v>25</v>
      </c>
      <c r="B36" s="56">
        <v>0.06</v>
      </c>
    </row>
    <row r="37" spans="1:2" ht="15.75" customHeight="1" thickTop="1" x14ac:dyDescent="0.25">
      <c r="A37" s="8"/>
      <c r="B37" s="28"/>
    </row>
    <row r="38" spans="1:2" ht="15.75" customHeight="1" x14ac:dyDescent="0.25">
      <c r="A38" s="8" t="s">
        <v>26</v>
      </c>
      <c r="B38" s="11">
        <f>B28*B36</f>
        <v>6000</v>
      </c>
    </row>
    <row r="39" spans="1:2" ht="15.75" customHeight="1" thickBot="1" x14ac:dyDescent="0.3">
      <c r="A39" s="8"/>
      <c r="B39" s="8"/>
    </row>
    <row r="40" spans="1:2" ht="16.5" thickTop="1" thickBot="1" x14ac:dyDescent="0.3">
      <c r="A40" s="4" t="s">
        <v>27</v>
      </c>
      <c r="B40" s="17">
        <v>0</v>
      </c>
    </row>
    <row r="41" spans="1:2" ht="15.75" thickTop="1" x14ac:dyDescent="0.25">
      <c r="A41" s="8"/>
      <c r="B41" s="27"/>
    </row>
    <row r="42" spans="1:2" x14ac:dyDescent="0.25">
      <c r="A42" s="22" t="s">
        <v>28</v>
      </c>
      <c r="B42" s="39" t="s">
        <v>30</v>
      </c>
    </row>
    <row r="43" spans="1:2" x14ac:dyDescent="0.25">
      <c r="A43" s="22" t="s">
        <v>29</v>
      </c>
      <c r="B43" s="25">
        <f ca="1">NOW()</f>
        <v>45106.42475046296</v>
      </c>
    </row>
    <row r="44" spans="1:2" x14ac:dyDescent="0.25">
      <c r="A44" s="12" t="s">
        <v>31</v>
      </c>
      <c r="B44" s="7"/>
    </row>
    <row r="45" spans="1:2" ht="12.75" customHeight="1" x14ac:dyDescent="0.25">
      <c r="A45" s="64" t="s">
        <v>32</v>
      </c>
      <c r="B45" s="64"/>
    </row>
    <row r="46" spans="1:2" ht="26.25" customHeight="1" x14ac:dyDescent="0.25">
      <c r="A46" s="65" t="s">
        <v>85</v>
      </c>
      <c r="B46" s="65"/>
    </row>
    <row r="47" spans="1:2" ht="17.25" customHeight="1" x14ac:dyDescent="0.25">
      <c r="A47" s="65" t="s">
        <v>33</v>
      </c>
      <c r="B47" s="65"/>
    </row>
    <row r="48" spans="1:2" ht="20.25" customHeight="1" x14ac:dyDescent="0.25">
      <c r="A48" s="66" t="s">
        <v>88</v>
      </c>
      <c r="B48" s="66"/>
    </row>
    <row r="49" spans="1:2" ht="26.25" customHeight="1" x14ac:dyDescent="0.25">
      <c r="A49" s="65" t="s">
        <v>34</v>
      </c>
      <c r="B49" s="65"/>
    </row>
    <row r="50" spans="1:2" ht="18.75" customHeight="1" x14ac:dyDescent="0.25">
      <c r="A50" s="65" t="s">
        <v>86</v>
      </c>
      <c r="B50" s="65"/>
    </row>
    <row r="51" spans="1:2" ht="0.95" hidden="1" customHeight="1" x14ac:dyDescent="0.25">
      <c r="A51" s="13"/>
      <c r="B51" s="20"/>
    </row>
    <row r="52" spans="1:2" ht="15.75" customHeight="1" x14ac:dyDescent="0.25">
      <c r="A52" s="8" t="s">
        <v>35</v>
      </c>
      <c r="B52" s="7"/>
    </row>
    <row r="53" spans="1:2" ht="41.25" customHeight="1" x14ac:dyDescent="0.25">
      <c r="A53" s="63" t="s">
        <v>87</v>
      </c>
      <c r="B53" s="63"/>
    </row>
    <row r="54" spans="1:2" ht="15.75" customHeight="1" thickBot="1" x14ac:dyDescent="0.3">
      <c r="A54" s="8" t="s">
        <v>36</v>
      </c>
      <c r="B54" s="7"/>
    </row>
    <row r="55" spans="1:2" ht="15.75" customHeight="1" thickTop="1" thickBot="1" x14ac:dyDescent="0.3">
      <c r="A55" s="9" t="s">
        <v>90</v>
      </c>
      <c r="B55" s="17">
        <v>2000</v>
      </c>
    </row>
    <row r="56" spans="1:2" ht="15.75" customHeight="1" thickTop="1" thickBot="1" x14ac:dyDescent="0.3">
      <c r="A56" s="7" t="s">
        <v>71</v>
      </c>
      <c r="B56" s="17">
        <v>0</v>
      </c>
    </row>
    <row r="57" spans="1:2" ht="15.75" customHeight="1" thickTop="1" thickBot="1" x14ac:dyDescent="0.3">
      <c r="A57" s="6" t="s">
        <v>37</v>
      </c>
      <c r="B57" s="17">
        <v>0</v>
      </c>
    </row>
    <row r="58" spans="1:2" ht="11.1" customHeight="1" thickTop="1" x14ac:dyDescent="0.25">
      <c r="A58" s="7"/>
      <c r="B58" s="26"/>
    </row>
    <row r="59" spans="1:2" ht="15.75" customHeight="1" x14ac:dyDescent="0.25">
      <c r="A59" s="8" t="s">
        <v>38</v>
      </c>
      <c r="B59" s="14">
        <f>SUM(B55:B58)</f>
        <v>2000</v>
      </c>
    </row>
    <row r="60" spans="1:2" ht="15.75" customHeight="1" x14ac:dyDescent="0.25">
      <c r="A60" s="8"/>
      <c r="B60" s="37"/>
    </row>
    <row r="61" spans="1:2" ht="12.75" customHeight="1" x14ac:dyDescent="0.25">
      <c r="A61" s="8" t="s">
        <v>39</v>
      </c>
      <c r="B61" s="7"/>
    </row>
    <row r="62" spans="1:2" ht="15.75" customHeight="1" x14ac:dyDescent="0.25">
      <c r="A62" s="7" t="s">
        <v>40</v>
      </c>
      <c r="B62" s="14">
        <f>B38</f>
        <v>6000</v>
      </c>
    </row>
    <row r="63" spans="1:2" x14ac:dyDescent="0.25">
      <c r="A63" s="7" t="s">
        <v>27</v>
      </c>
      <c r="B63" s="36">
        <f>B40</f>
        <v>0</v>
      </c>
    </row>
    <row r="64" spans="1:2" ht="15.95" customHeight="1" thickBot="1" x14ac:dyDescent="0.3">
      <c r="A64" s="7" t="s">
        <v>41</v>
      </c>
      <c r="B64" s="14">
        <f>B30+B32</f>
        <v>1166.6666666666667</v>
      </c>
    </row>
    <row r="65" spans="1:2" ht="14.25" customHeight="1" thickTop="1" thickBot="1" x14ac:dyDescent="0.3">
      <c r="A65" s="6" t="s">
        <v>42</v>
      </c>
      <c r="B65" s="17">
        <v>40</v>
      </c>
    </row>
    <row r="66" spans="1:2" ht="12.95" customHeight="1" thickTop="1" x14ac:dyDescent="0.25">
      <c r="B66" s="7"/>
    </row>
    <row r="67" spans="1:2" x14ac:dyDescent="0.25">
      <c r="A67" s="8" t="s">
        <v>43</v>
      </c>
      <c r="B67" s="14">
        <f>SUM(B62:B65,B59)</f>
        <v>9206.6666666666679</v>
      </c>
    </row>
    <row r="68" spans="1:2" ht="15.75" customHeight="1" x14ac:dyDescent="0.25"/>
    <row r="69" spans="1:2" ht="15.75" customHeight="1" x14ac:dyDescent="0.25">
      <c r="A69" s="8" t="s">
        <v>44</v>
      </c>
      <c r="B69" s="8"/>
    </row>
    <row r="70" spans="1:2" ht="11.1" customHeight="1" x14ac:dyDescent="0.25">
      <c r="A70" s="7"/>
      <c r="B70" s="7"/>
    </row>
    <row r="71" spans="1:2" ht="15.75" customHeight="1" x14ac:dyDescent="0.25">
      <c r="A71" s="7" t="s">
        <v>45</v>
      </c>
      <c r="B71" s="14">
        <f>B17</f>
        <v>100000</v>
      </c>
    </row>
    <row r="72" spans="1:2" ht="15.75" customHeight="1" x14ac:dyDescent="0.25">
      <c r="A72" s="7" t="s">
        <v>46</v>
      </c>
      <c r="B72" s="15">
        <f>B67</f>
        <v>9206.6666666666679</v>
      </c>
    </row>
    <row r="73" spans="1:2" ht="15.75" customHeight="1" x14ac:dyDescent="0.25">
      <c r="A73" s="7" t="s">
        <v>47</v>
      </c>
      <c r="B73" s="15">
        <f>B71-B72</f>
        <v>90793.333333333328</v>
      </c>
    </row>
    <row r="74" spans="1:2" ht="15.75" customHeight="1" x14ac:dyDescent="0.25">
      <c r="A74" s="7"/>
      <c r="B74" s="33"/>
    </row>
    <row r="75" spans="1:2" ht="32.1" customHeight="1" x14ac:dyDescent="0.25">
      <c r="A75" s="50" t="s">
        <v>48</v>
      </c>
      <c r="B75" s="51" t="str">
        <f>B12</f>
        <v>Lender on Record</v>
      </c>
    </row>
    <row r="76" spans="1:2" ht="27" customHeight="1" x14ac:dyDescent="0.25">
      <c r="B76" s="7" t="s">
        <v>49</v>
      </c>
    </row>
    <row r="77" spans="1:2" ht="15.75" customHeight="1" thickBot="1" x14ac:dyDescent="0.3">
      <c r="A77" s="7"/>
      <c r="B77" s="52"/>
    </row>
    <row r="78" spans="1:2" ht="15.75" customHeight="1" x14ac:dyDescent="0.25">
      <c r="B78" s="7" t="s">
        <v>50</v>
      </c>
    </row>
    <row r="79" spans="1:2" ht="15.75" customHeight="1" x14ac:dyDescent="0.25">
      <c r="A79" s="7"/>
      <c r="B79" s="7"/>
    </row>
    <row r="80" spans="1:2" ht="15.75" customHeight="1" x14ac:dyDescent="0.25">
      <c r="A80" s="50" t="s">
        <v>48</v>
      </c>
      <c r="B80" s="51" t="str">
        <f>B10</f>
        <v>Borrower on Record</v>
      </c>
    </row>
    <row r="81" spans="1:2" ht="27" customHeight="1" x14ac:dyDescent="0.25">
      <c r="B81" s="7" t="s">
        <v>49</v>
      </c>
    </row>
    <row r="82" spans="1:2" ht="15.75" customHeight="1" thickBot="1" x14ac:dyDescent="0.3">
      <c r="A82" s="7"/>
      <c r="B82" s="52"/>
    </row>
    <row r="83" spans="1:2" ht="15.75" customHeight="1" x14ac:dyDescent="0.25">
      <c r="B83" s="7" t="s">
        <v>50</v>
      </c>
    </row>
    <row r="84" spans="1:2" ht="15.75" customHeight="1" x14ac:dyDescent="0.25">
      <c r="B84" s="7"/>
    </row>
    <row r="85" spans="1:2" ht="15.75" customHeight="1" x14ac:dyDescent="0.25"/>
    <row r="86" spans="1:2" ht="15.75" customHeight="1" x14ac:dyDescent="0.25">
      <c r="A86" s="22" t="s">
        <v>51</v>
      </c>
      <c r="B86" s="39" t="s">
        <v>30</v>
      </c>
    </row>
    <row r="87" spans="1:2" ht="15.75" customHeight="1" x14ac:dyDescent="0.25">
      <c r="A87" s="22" t="s">
        <v>29</v>
      </c>
      <c r="B87" s="25">
        <f ca="1">NOW()</f>
        <v>45106.42475046296</v>
      </c>
    </row>
    <row r="88" spans="1:2" ht="15.75" customHeight="1" x14ac:dyDescent="0.25">
      <c r="A88" s="40" t="s">
        <v>52</v>
      </c>
      <c r="B88" s="7"/>
    </row>
    <row r="89" spans="1:2" ht="15.75" customHeight="1" x14ac:dyDescent="0.25">
      <c r="A89" s="7"/>
      <c r="B89" s="7"/>
    </row>
    <row r="90" spans="1:2" ht="15.75" customHeight="1" x14ac:dyDescent="0.25">
      <c r="A90" s="8" t="s">
        <v>53</v>
      </c>
      <c r="B90" s="14">
        <f>B59</f>
        <v>2000</v>
      </c>
    </row>
    <row r="91" spans="1:2" ht="15.75" customHeight="1" x14ac:dyDescent="0.25">
      <c r="A91" s="2" t="s">
        <v>72</v>
      </c>
      <c r="B91" s="16" t="s">
        <v>73</v>
      </c>
    </row>
    <row r="92" spans="1:2" ht="15.75" customHeight="1" x14ac:dyDescent="0.25">
      <c r="A92" s="16" t="s">
        <v>78</v>
      </c>
      <c r="B92" s="12" t="s">
        <v>74</v>
      </c>
    </row>
    <row r="93" spans="1:2" ht="15.75" customHeight="1" x14ac:dyDescent="0.25">
      <c r="A93" s="16" t="s">
        <v>77</v>
      </c>
      <c r="B93" s="12" t="s">
        <v>75</v>
      </c>
    </row>
    <row r="94" spans="1:2" ht="15.75" customHeight="1" x14ac:dyDescent="0.25">
      <c r="A94" s="5" t="s">
        <v>76</v>
      </c>
    </row>
    <row r="95" spans="1:2" ht="15.75" customHeight="1" x14ac:dyDescent="0.25">
      <c r="A95" s="2"/>
      <c r="B95" s="7"/>
    </row>
    <row r="96" spans="1:2" ht="15.75" customHeight="1" x14ac:dyDescent="0.25">
      <c r="A96" s="8" t="s">
        <v>54</v>
      </c>
      <c r="B96" s="11">
        <f>B38</f>
        <v>6000</v>
      </c>
    </row>
    <row r="97" spans="1:2" ht="15.75" customHeight="1" x14ac:dyDescent="0.25">
      <c r="A97" s="49" t="s">
        <v>91</v>
      </c>
      <c r="B97" s="49" t="s">
        <v>94</v>
      </c>
    </row>
    <row r="98" spans="1:2" ht="15.75" customHeight="1" x14ac:dyDescent="0.25">
      <c r="A98" s="16" t="s">
        <v>92</v>
      </c>
      <c r="B98" s="7" t="s">
        <v>0</v>
      </c>
    </row>
    <row r="99" spans="1:2" ht="15.75" customHeight="1" x14ac:dyDescent="0.25">
      <c r="A99" s="49" t="s">
        <v>2</v>
      </c>
      <c r="B99" s="12" t="s">
        <v>1</v>
      </c>
    </row>
    <row r="100" spans="1:2" ht="15.75" customHeight="1" x14ac:dyDescent="0.25">
      <c r="A100" s="2" t="s">
        <v>93</v>
      </c>
      <c r="B100" s="7"/>
    </row>
    <row r="101" spans="1:2" ht="15.75" customHeight="1" x14ac:dyDescent="0.25">
      <c r="A101" s="2"/>
      <c r="B101" s="7"/>
    </row>
    <row r="102" spans="1:2" ht="15.75" customHeight="1" x14ac:dyDescent="0.25">
      <c r="A102" s="55" t="s">
        <v>55</v>
      </c>
      <c r="B102" s="14">
        <f>B63</f>
        <v>0</v>
      </c>
    </row>
    <row r="103" spans="1:2" x14ac:dyDescent="0.25">
      <c r="A103" s="49" t="s">
        <v>79</v>
      </c>
      <c r="B103" s="53" t="s">
        <v>80</v>
      </c>
    </row>
    <row r="104" spans="1:2" x14ac:dyDescent="0.25">
      <c r="A104" s="16" t="s">
        <v>78</v>
      </c>
      <c r="B104" s="12" t="s">
        <v>74</v>
      </c>
    </row>
    <row r="105" spans="1:2" x14ac:dyDescent="0.25">
      <c r="A105" s="16" t="s">
        <v>77</v>
      </c>
      <c r="B105" s="12" t="s">
        <v>75</v>
      </c>
    </row>
    <row r="106" spans="1:2" x14ac:dyDescent="0.25">
      <c r="A106" s="5" t="s">
        <v>76</v>
      </c>
      <c r="B106" s="12"/>
    </row>
    <row r="107" spans="1:2" x14ac:dyDescent="0.25">
      <c r="A107" s="5"/>
      <c r="B107" s="7"/>
    </row>
    <row r="108" spans="1:2" x14ac:dyDescent="0.25">
      <c r="A108" s="8" t="s">
        <v>56</v>
      </c>
      <c r="B108" s="14">
        <f>B73</f>
        <v>90793.333333333328</v>
      </c>
    </row>
    <row r="109" spans="1:2" x14ac:dyDescent="0.25">
      <c r="A109" s="5" t="s">
        <v>81</v>
      </c>
      <c r="B109" s="54" t="s">
        <v>73</v>
      </c>
    </row>
    <row r="110" spans="1:2" x14ac:dyDescent="0.25">
      <c r="A110" s="16" t="s">
        <v>78</v>
      </c>
      <c r="B110" s="12" t="s">
        <v>74</v>
      </c>
    </row>
    <row r="111" spans="1:2" x14ac:dyDescent="0.25">
      <c r="A111" s="16" t="s">
        <v>77</v>
      </c>
      <c r="B111" s="12" t="s">
        <v>75</v>
      </c>
    </row>
    <row r="112" spans="1:2" x14ac:dyDescent="0.25">
      <c r="A112" s="5" t="s">
        <v>76</v>
      </c>
      <c r="B112" s="12"/>
    </row>
    <row r="113" spans="1:2" x14ac:dyDescent="0.25">
      <c r="A113" s="16"/>
      <c r="B113" s="12"/>
    </row>
    <row r="114" spans="1:2" x14ac:dyDescent="0.25">
      <c r="A114" s="16"/>
      <c r="B114" s="12"/>
    </row>
    <row r="115" spans="1:2" ht="15.95" customHeight="1" x14ac:dyDescent="0.25">
      <c r="A115" s="40" t="s">
        <v>57</v>
      </c>
      <c r="B115" s="7"/>
    </row>
    <row r="116" spans="1:2" ht="15" customHeight="1" x14ac:dyDescent="0.25">
      <c r="A116" s="7" t="s">
        <v>58</v>
      </c>
      <c r="B116" s="11">
        <f>B30+B32</f>
        <v>1166.6666666666667</v>
      </c>
    </row>
    <row r="117" spans="1:2" ht="15.95" customHeight="1" x14ac:dyDescent="0.25">
      <c r="A117" s="7" t="s">
        <v>59</v>
      </c>
      <c r="B117" s="11">
        <f>B65</f>
        <v>40</v>
      </c>
    </row>
    <row r="118" spans="1:2" ht="45" customHeight="1" x14ac:dyDescent="0.25">
      <c r="A118" s="62" t="s">
        <v>82</v>
      </c>
      <c r="B118" s="62"/>
    </row>
    <row r="119" spans="1:2" ht="15" customHeight="1" x14ac:dyDescent="0.25">
      <c r="A119" s="61" t="s">
        <v>83</v>
      </c>
      <c r="B119" s="61"/>
    </row>
    <row r="120" spans="1:2" x14ac:dyDescent="0.25">
      <c r="A120" s="49" t="s">
        <v>84</v>
      </c>
      <c r="B120" s="53" t="s">
        <v>80</v>
      </c>
    </row>
    <row r="121" spans="1:2" x14ac:dyDescent="0.25">
      <c r="A121" s="16" t="s">
        <v>78</v>
      </c>
      <c r="B121" s="12" t="s">
        <v>74</v>
      </c>
    </row>
    <row r="122" spans="1:2" x14ac:dyDescent="0.25">
      <c r="A122" s="16" t="s">
        <v>77</v>
      </c>
      <c r="B122" s="12" t="s">
        <v>75</v>
      </c>
    </row>
    <row r="123" spans="1:2" x14ac:dyDescent="0.25">
      <c r="A123" s="5" t="s">
        <v>76</v>
      </c>
      <c r="B123" s="7"/>
    </row>
    <row r="124" spans="1:2" x14ac:dyDescent="0.25">
      <c r="A124" s="2"/>
    </row>
    <row r="125" spans="1:2" ht="15" customHeight="1" x14ac:dyDescent="0.25">
      <c r="A125" s="58" t="s">
        <v>60</v>
      </c>
      <c r="B125" s="58"/>
    </row>
    <row r="126" spans="1:2" ht="15" customHeight="1" x14ac:dyDescent="0.25">
      <c r="A126" s="44"/>
      <c r="B126" s="44"/>
    </row>
    <row r="127" spans="1:2" ht="15" customHeight="1" x14ac:dyDescent="0.25">
      <c r="A127" s="44"/>
      <c r="B127" s="44"/>
    </row>
    <row r="128" spans="1:2" ht="15" customHeight="1" x14ac:dyDescent="0.25">
      <c r="A128" s="44"/>
      <c r="B128" s="44"/>
    </row>
    <row r="129" spans="1:2" ht="15" customHeight="1" x14ac:dyDescent="0.25">
      <c r="A129" s="44"/>
      <c r="B129" s="44"/>
    </row>
    <row r="132" spans="1:2" x14ac:dyDescent="0.25">
      <c r="A132" s="22" t="s">
        <v>61</v>
      </c>
      <c r="B132" s="39" t="s">
        <v>30</v>
      </c>
    </row>
    <row r="133" spans="1:2" x14ac:dyDescent="0.25">
      <c r="A133" s="22" t="s">
        <v>29</v>
      </c>
      <c r="B133" s="25">
        <f ca="1">NOW()</f>
        <v>45106.42475046296</v>
      </c>
    </row>
    <row r="159" spans="1:2" x14ac:dyDescent="0.25">
      <c r="A159" s="41"/>
      <c r="B159" s="42"/>
    </row>
    <row r="160" spans="1:2" x14ac:dyDescent="0.25">
      <c r="A160" s="41"/>
      <c r="B160" s="43"/>
    </row>
  </sheetData>
  <mergeCells count="12">
    <mergeCell ref="A125:B125"/>
    <mergeCell ref="A1:B1"/>
    <mergeCell ref="A2:B2"/>
    <mergeCell ref="A119:B119"/>
    <mergeCell ref="A118:B118"/>
    <mergeCell ref="A53:B53"/>
    <mergeCell ref="A45:B45"/>
    <mergeCell ref="A50:B50"/>
    <mergeCell ref="A49:B49"/>
    <mergeCell ref="A48:B48"/>
    <mergeCell ref="A47:B47"/>
    <mergeCell ref="A46:B46"/>
  </mergeCells>
  <phoneticPr fontId="10" type="noConversion"/>
  <pageMargins left="0.7" right="0.7" top="0.75" bottom="0.75" header="0.3" footer="0.3"/>
  <pageSetup scale="91" orientation="portrait" horizontalDpi="4294967294" verticalDpi="360" r:id="rId1"/>
  <headerFooter>
    <oddFooter xml:space="preserve">&amp;C&amp;"System Font,Regular"&amp;10&amp;K000000
</oddFooter>
  </headerFooter>
  <rowBreaks count="3" manualBreakCount="3">
    <brk id="43" max="16383" man="1"/>
    <brk id="87" max="16383" man="1"/>
    <brk id="1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Term Sheet</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Arias</dc:creator>
  <cp:lastModifiedBy>Lawsen T</cp:lastModifiedBy>
  <cp:lastPrinted>2023-01-31T22:50:32Z</cp:lastPrinted>
  <dcterms:created xsi:type="dcterms:W3CDTF">2017-10-02T22:59:07Z</dcterms:created>
  <dcterms:modified xsi:type="dcterms:W3CDTF">2023-06-29T16:11:38Z</dcterms:modified>
</cp:coreProperties>
</file>